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m.gardais.ie@SSL\alfresco\aos\Sites\FIN-SERV\documentLibrary\Mgmt Accounts\Overtime\Website\2025\Q2 2025\Final for Website\"/>
    </mc:Choice>
  </mc:AlternateContent>
  <bookViews>
    <workbookView xWindow="0" yWindow="0" windowWidth="28800" windowHeight="12450"/>
  </bookViews>
  <sheets>
    <sheet name="Staff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C29" i="2"/>
  <c r="D29" i="2" s="1"/>
  <c r="C28" i="2"/>
  <c r="D28" i="2" s="1"/>
  <c r="D27" i="2"/>
  <c r="D26" i="2"/>
  <c r="C26" i="2"/>
  <c r="D25" i="2"/>
  <c r="C25" i="2"/>
  <c r="C24" i="2"/>
  <c r="D24" i="2" s="1"/>
  <c r="D23" i="2"/>
  <c r="C23" i="2"/>
  <c r="C22" i="2"/>
  <c r="D22" i="2" s="1"/>
  <c r="D21" i="2"/>
  <c r="C21" i="2"/>
  <c r="C20" i="2"/>
  <c r="D20" i="2" s="1"/>
  <c r="D19" i="2"/>
  <c r="D18" i="2"/>
  <c r="C18" i="2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C30" i="2"/>
  <c r="D30" i="2" l="1"/>
  <c r="C31" i="2"/>
  <c r="D6" i="2"/>
  <c r="D31" i="2" s="1"/>
</calcChain>
</file>

<file path=xl/sharedStrings.xml><?xml version="1.0" encoding="utf-8"?>
<sst xmlns="http://schemas.openxmlformats.org/spreadsheetml/2006/main" count="36" uniqueCount="33">
  <si>
    <t>An Garda Síochána</t>
  </si>
  <si>
    <t>Division</t>
  </si>
  <si>
    <t>Cork City</t>
  </si>
  <si>
    <t>DMR East</t>
  </si>
  <si>
    <t>DMR North</t>
  </si>
  <si>
    <t>DMR North Central</t>
  </si>
  <si>
    <t>DMR South</t>
  </si>
  <si>
    <t>DMR South Central</t>
  </si>
  <si>
    <t>DMR Traffic Corps</t>
  </si>
  <si>
    <t>DMR West</t>
  </si>
  <si>
    <t>Donegal</t>
  </si>
  <si>
    <t>Galway</t>
  </si>
  <si>
    <t>Kerry</t>
  </si>
  <si>
    <t>Kildare</t>
  </si>
  <si>
    <t>Limerick</t>
  </si>
  <si>
    <t>Mayo / Roscommon / Longford</t>
  </si>
  <si>
    <t>Sligo / Leitrim</t>
  </si>
  <si>
    <t>Garda HQ &amp; National Units</t>
  </si>
  <si>
    <t>Total</t>
  </si>
  <si>
    <t xml:space="preserve">Clare/Tipperary </t>
  </si>
  <si>
    <t>Louth Cavan Monaghan</t>
  </si>
  <si>
    <t>Meath/Westmeath</t>
  </si>
  <si>
    <t>Waterford Kilkenny Carlow</t>
  </si>
  <si>
    <t>Cork County</t>
  </si>
  <si>
    <t>Laois/Offaly</t>
  </si>
  <si>
    <t>Wexford Wicklow</t>
  </si>
  <si>
    <t>Q1 2025</t>
  </si>
  <si>
    <t>Q2 2025</t>
  </si>
  <si>
    <t xml:space="preserve">Total </t>
  </si>
  <si>
    <t>2025 Q1 - Q2 Garda Staff Overtime</t>
  </si>
  <si>
    <t>-</t>
  </si>
  <si>
    <t>Kildare Carlow</t>
  </si>
  <si>
    <t>Waterford Kilkenny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</si>
</sst>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"/>
    <numFmt numFmtId="165" formatCode="_-&quot;€&quot;* #,##0_-;\-&quot;€&quot;* #,##0_-;_-&quot;€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1" applyFont="1"/>
    <xf numFmtId="0" fontId="1" fillId="0" borderId="1" xfId="0" applyFont="1" applyBorder="1"/>
    <xf numFmtId="0" fontId="0" fillId="0" borderId="2" xfId="0" applyBorder="1"/>
    <xf numFmtId="164" fontId="0" fillId="0" borderId="3" xfId="0" applyNumberFormat="1" applyBorder="1" applyAlignment="1">
      <alignment horizontal="center"/>
    </xf>
    <xf numFmtId="0" fontId="1" fillId="0" borderId="4" xfId="0" applyFont="1" applyBorder="1"/>
    <xf numFmtId="164" fontId="1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os/Sites/FIN-SERV/documentLibrary/Mgmt%20Accounts/Overtime/Website/2025/Q2%202025/Garda%20Staff%20Overtime%20Q2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site"/>
      <sheetName val="Pivot Q2"/>
      <sheetName val="GL Data Q2"/>
      <sheetName val="VLOOKUP June 2025"/>
    </sheetNames>
    <sheetDataSet>
      <sheetData sheetId="0"/>
      <sheetData sheetId="1">
        <row r="4">
          <cell r="A4" t="str">
            <v>A/C Legal &amp; Compliance</v>
          </cell>
          <cell r="B4">
            <v>615.95000000000005</v>
          </cell>
        </row>
        <row r="5">
          <cell r="A5" t="str">
            <v xml:space="preserve">A/C Roads Policing &amp; Community Safety Bureau </v>
          </cell>
          <cell r="B5">
            <v>575.15</v>
          </cell>
        </row>
        <row r="6">
          <cell r="A6" t="str">
            <v>Anti Corruption</v>
          </cell>
          <cell r="B6">
            <v>580</v>
          </cell>
        </row>
        <row r="7">
          <cell r="A7" t="str">
            <v>Civilian HRM</v>
          </cell>
          <cell r="B7">
            <v>9431.5</v>
          </cell>
        </row>
        <row r="8">
          <cell r="A8" t="str">
            <v xml:space="preserve">Clare/Tipperary </v>
          </cell>
          <cell r="B8">
            <v>14751.12</v>
          </cell>
        </row>
        <row r="9">
          <cell r="A9" t="str">
            <v>Cork City</v>
          </cell>
          <cell r="B9">
            <v>98523.469999999972</v>
          </cell>
        </row>
        <row r="10">
          <cell r="A10" t="str">
            <v>Cork County</v>
          </cell>
          <cell r="B10">
            <v>11258.720000000003</v>
          </cell>
        </row>
        <row r="11">
          <cell r="A11" t="str">
            <v>Crime Legal</v>
          </cell>
          <cell r="B11">
            <v>939.62</v>
          </cell>
        </row>
        <row r="12">
          <cell r="A12" t="str">
            <v>Criminal Investigation Bureau</v>
          </cell>
          <cell r="B12">
            <v>5583.85</v>
          </cell>
        </row>
        <row r="13">
          <cell r="A13" t="str">
            <v>Cyber Crime Bureau</v>
          </cell>
          <cell r="B13">
            <v>226.17000000000002</v>
          </cell>
        </row>
        <row r="14">
          <cell r="A14" t="str">
            <v>D/C Policing Operations</v>
          </cell>
          <cell r="B14">
            <v>932.1400000000001</v>
          </cell>
        </row>
        <row r="15">
          <cell r="A15" t="str">
            <v>D/C Security, Strategy, and Governance</v>
          </cell>
          <cell r="B15">
            <v>160.55000000000001</v>
          </cell>
        </row>
        <row r="16">
          <cell r="A16" t="str">
            <v>DMR East</v>
          </cell>
          <cell r="B16">
            <v>6110.62</v>
          </cell>
        </row>
        <row r="17">
          <cell r="A17" t="str">
            <v>DMR North</v>
          </cell>
          <cell r="B17">
            <v>48713.399999999994</v>
          </cell>
        </row>
        <row r="18">
          <cell r="A18" t="str">
            <v>DMR North Central</v>
          </cell>
          <cell r="B18">
            <v>15104.79</v>
          </cell>
        </row>
        <row r="19">
          <cell r="A19" t="str">
            <v>DMR Office</v>
          </cell>
          <cell r="B19">
            <v>10429.019999999999</v>
          </cell>
        </row>
        <row r="20">
          <cell r="A20" t="str">
            <v>DMR South</v>
          </cell>
          <cell r="B20">
            <v>8027.0399999999981</v>
          </cell>
        </row>
        <row r="21">
          <cell r="A21" t="str">
            <v>DMR South Central</v>
          </cell>
          <cell r="B21">
            <v>210569.07</v>
          </cell>
        </row>
        <row r="22">
          <cell r="A22" t="str">
            <v>DMR Traffic Corps</v>
          </cell>
          <cell r="B22">
            <v>1808.7</v>
          </cell>
        </row>
        <row r="23">
          <cell r="A23" t="str">
            <v>DMR West</v>
          </cell>
          <cell r="B23">
            <v>33168.939999999988</v>
          </cell>
        </row>
        <row r="24">
          <cell r="A24" t="str">
            <v>Donegal</v>
          </cell>
          <cell r="B24">
            <v>27793.80999999999</v>
          </cell>
        </row>
        <row r="25">
          <cell r="A25" t="str">
            <v>Drugs and Organised Crime Bureau</v>
          </cell>
          <cell r="B25">
            <v>1005.1699999999998</v>
          </cell>
        </row>
        <row r="26">
          <cell r="A26" t="str">
            <v>Eastern Reg. Resources</v>
          </cell>
          <cell r="B26">
            <v>1852.4</v>
          </cell>
        </row>
        <row r="27">
          <cell r="A27" t="str">
            <v>Economic Crime Bureau</v>
          </cell>
          <cell r="B27">
            <v>1259.3799999999999</v>
          </cell>
        </row>
        <row r="28">
          <cell r="A28" t="str">
            <v xml:space="preserve">Executive Director of I&amp;T Office </v>
          </cell>
          <cell r="B28">
            <v>608.84999999999991</v>
          </cell>
        </row>
        <row r="29">
          <cell r="A29" t="str">
            <v>Executive Director, People and Development</v>
          </cell>
          <cell r="B29">
            <v>4026.23</v>
          </cell>
        </row>
        <row r="30">
          <cell r="A30" t="str">
            <v>Galway</v>
          </cell>
          <cell r="B30">
            <v>76991.039999999994</v>
          </cell>
        </row>
        <row r="31">
          <cell r="A31" t="str">
            <v>Garda College</v>
          </cell>
          <cell r="B31">
            <v>13837.599999999999</v>
          </cell>
        </row>
        <row r="32">
          <cell r="A32" t="str">
            <v>Garda Information Services Centre</v>
          </cell>
          <cell r="B32">
            <v>65068.27</v>
          </cell>
        </row>
        <row r="33">
          <cell r="A33" t="str">
            <v xml:space="preserve">Garda National Roads Policing Bureau </v>
          </cell>
          <cell r="B33">
            <v>228.44</v>
          </cell>
        </row>
        <row r="34">
          <cell r="A34" t="str">
            <v>Garda Siochana Analyst Service</v>
          </cell>
          <cell r="B34">
            <v>4127.3999999999996</v>
          </cell>
        </row>
        <row r="35">
          <cell r="A35" t="str">
            <v>HRM</v>
          </cell>
          <cell r="B35">
            <v>868.48</v>
          </cell>
        </row>
        <row r="36">
          <cell r="A36" t="str">
            <v>Immigration Bureau</v>
          </cell>
          <cell r="B36">
            <v>7661.2300000000005</v>
          </cell>
        </row>
        <row r="37">
          <cell r="A37" t="str">
            <v xml:space="preserve">Information &amp; Communications Technology </v>
          </cell>
          <cell r="B37">
            <v>4467.84</v>
          </cell>
        </row>
        <row r="38">
          <cell r="A38" t="str">
            <v>Internal Affairs</v>
          </cell>
          <cell r="B38">
            <v>125.23</v>
          </cell>
        </row>
        <row r="39">
          <cell r="A39" t="str">
            <v>Kerry</v>
          </cell>
          <cell r="B39">
            <v>12234.710000000001</v>
          </cell>
        </row>
        <row r="40">
          <cell r="A40" t="str">
            <v>Laois/Offaly</v>
          </cell>
          <cell r="B40">
            <v>4240.3</v>
          </cell>
        </row>
        <row r="41">
          <cell r="A41" t="str">
            <v>Legal Services</v>
          </cell>
          <cell r="B41">
            <v>2688.78</v>
          </cell>
        </row>
        <row r="42">
          <cell r="A42" t="str">
            <v>Liason &amp; Protection</v>
          </cell>
          <cell r="B42">
            <v>6812.7200000000012</v>
          </cell>
        </row>
        <row r="43">
          <cell r="A43" t="str">
            <v>Limerick</v>
          </cell>
          <cell r="B43">
            <v>11676.789999999997</v>
          </cell>
        </row>
        <row r="44">
          <cell r="A44" t="str">
            <v>Louth Cavan Monaghan</v>
          </cell>
          <cell r="B44">
            <v>26563.75</v>
          </cell>
        </row>
        <row r="45">
          <cell r="A45" t="str">
            <v>Mayo / Roscommon / Longford</v>
          </cell>
          <cell r="B45">
            <v>19577.3</v>
          </cell>
        </row>
        <row r="46">
          <cell r="A46" t="str">
            <v>Meath/Westmeath</v>
          </cell>
          <cell r="B46">
            <v>42183.09</v>
          </cell>
        </row>
        <row r="47">
          <cell r="A47" t="str">
            <v xml:space="preserve">National Community Engagement Bureau </v>
          </cell>
          <cell r="B47">
            <v>2939.46</v>
          </cell>
        </row>
        <row r="48">
          <cell r="A48" t="str">
            <v>National Vetting Bureau</v>
          </cell>
          <cell r="B48">
            <v>164252.56000000003</v>
          </cell>
        </row>
        <row r="49">
          <cell r="A49" t="str">
            <v>Office of Corporate Communications</v>
          </cell>
          <cell r="B49">
            <v>29108.040000000005</v>
          </cell>
        </row>
        <row r="50">
          <cell r="A50" t="str">
            <v xml:space="preserve">Operating Model </v>
          </cell>
          <cell r="B50">
            <v>128.34</v>
          </cell>
        </row>
        <row r="51">
          <cell r="A51" t="str">
            <v>Operation Support Services</v>
          </cell>
          <cell r="B51">
            <v>6121.3600000000006</v>
          </cell>
        </row>
        <row r="52">
          <cell r="A52" t="str">
            <v>Procurement</v>
          </cell>
          <cell r="B52">
            <v>5356.9299999999985</v>
          </cell>
        </row>
        <row r="53">
          <cell r="A53" t="str">
            <v>Protective Services Bureau</v>
          </cell>
          <cell r="B53">
            <v>3090.2299999999996</v>
          </cell>
        </row>
        <row r="54">
          <cell r="A54" t="str">
            <v>S.D.U.</v>
          </cell>
          <cell r="B54">
            <v>11022.939999999999</v>
          </cell>
        </row>
        <row r="55">
          <cell r="A55" t="str">
            <v>Security &amp; Intelligence</v>
          </cell>
          <cell r="B55">
            <v>31203.279999999999</v>
          </cell>
        </row>
        <row r="56">
          <cell r="A56" t="str">
            <v>Sligo / Leitrim</v>
          </cell>
          <cell r="B56">
            <v>1370.75</v>
          </cell>
        </row>
        <row r="57">
          <cell r="A57" t="str">
            <v>Sligo/Leitrim</v>
          </cell>
          <cell r="B57">
            <v>6891.1099999999988</v>
          </cell>
        </row>
        <row r="58">
          <cell r="A58" t="str">
            <v>Southern Reg. Resources</v>
          </cell>
          <cell r="B58">
            <v>66.03</v>
          </cell>
        </row>
        <row r="59">
          <cell r="A59" t="str">
            <v>Special Tactics &amp; Operations Command</v>
          </cell>
          <cell r="B59">
            <v>8779.4700000000012</v>
          </cell>
        </row>
        <row r="60">
          <cell r="A60" t="str">
            <v>Technical Bureau</v>
          </cell>
          <cell r="B60">
            <v>9768.35</v>
          </cell>
        </row>
        <row r="61">
          <cell r="A61" t="str">
            <v>Telecommunications</v>
          </cell>
          <cell r="B61">
            <v>2753.26</v>
          </cell>
        </row>
        <row r="62">
          <cell r="A62" t="str">
            <v>Western Reg. Resources</v>
          </cell>
          <cell r="B62">
            <v>4951.2000000000007</v>
          </cell>
        </row>
        <row r="63">
          <cell r="A63" t="str">
            <v>Wexford Wicklow</v>
          </cell>
          <cell r="B63">
            <v>24081.780000000002</v>
          </cell>
        </row>
        <row r="64">
          <cell r="A64" t="str">
            <v>Waterford Kilkenny</v>
          </cell>
          <cell r="B64">
            <v>89405.72</v>
          </cell>
        </row>
        <row r="65">
          <cell r="A65" t="str">
            <v>Kildare Carlow</v>
          </cell>
          <cell r="B65">
            <v>16279.53</v>
          </cell>
        </row>
        <row r="66">
          <cell r="A66" t="str">
            <v>Grand Total</v>
          </cell>
          <cell r="B66">
            <v>1230978.97</v>
          </cell>
        </row>
        <row r="69">
          <cell r="A69" t="str">
            <v>check:</v>
          </cell>
          <cell r="B69">
            <v>-1.862645149230957E-9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Normal="100" workbookViewId="0">
      <selection activeCell="I9" sqref="I9"/>
    </sheetView>
  </sheetViews>
  <sheetFormatPr defaultRowHeight="15" x14ac:dyDescent="0.25"/>
  <cols>
    <col min="1" max="1" width="29.7109375" customWidth="1"/>
    <col min="2" max="2" width="14.42578125" customWidth="1"/>
    <col min="3" max="3" width="12" customWidth="1"/>
    <col min="4" max="4" width="13.42578125" customWidth="1"/>
  </cols>
  <sheetData>
    <row r="1" spans="1:4" x14ac:dyDescent="0.25">
      <c r="A1" s="1" t="s">
        <v>0</v>
      </c>
    </row>
    <row r="2" spans="1:4" x14ac:dyDescent="0.25">
      <c r="A2" s="1" t="s">
        <v>29</v>
      </c>
    </row>
    <row r="4" spans="1:4" ht="15.75" thickBot="1" x14ac:dyDescent="0.3"/>
    <row r="5" spans="1:4" x14ac:dyDescent="0.25">
      <c r="A5" s="2" t="s">
        <v>1</v>
      </c>
      <c r="B5" s="7" t="s">
        <v>26</v>
      </c>
      <c r="C5" s="8" t="s">
        <v>27</v>
      </c>
      <c r="D5" s="9" t="s">
        <v>28</v>
      </c>
    </row>
    <row r="6" spans="1:4" x14ac:dyDescent="0.25">
      <c r="A6" s="3" t="s">
        <v>19</v>
      </c>
      <c r="B6" s="10">
        <v>17917.159999999996</v>
      </c>
      <c r="C6" s="10">
        <f>VLOOKUP(A6, '[1]Pivot Q2'!$A$4:$B$69,2,FALSE)</f>
        <v>14751.12</v>
      </c>
      <c r="D6" s="4">
        <f>SUM(B6:C6)</f>
        <v>32668.28</v>
      </c>
    </row>
    <row r="7" spans="1:4" x14ac:dyDescent="0.25">
      <c r="A7" s="3" t="s">
        <v>2</v>
      </c>
      <c r="B7" s="10">
        <v>62792.490000000005</v>
      </c>
      <c r="C7" s="10">
        <f>VLOOKUP(A7, '[1]Pivot Q2'!$A$4:$B$69,2,FALSE)</f>
        <v>98523.469999999972</v>
      </c>
      <c r="D7" s="4">
        <f t="shared" ref="D7:D30" si="0">SUM(B7:C7)</f>
        <v>161315.95999999996</v>
      </c>
    </row>
    <row r="8" spans="1:4" x14ac:dyDescent="0.25">
      <c r="A8" s="3" t="s">
        <v>23</v>
      </c>
      <c r="B8" s="10">
        <v>12781.340000000002</v>
      </c>
      <c r="C8" s="10">
        <f>VLOOKUP(A8, '[1]Pivot Q2'!$A$4:$B$69,2,FALSE)</f>
        <v>11258.720000000003</v>
      </c>
      <c r="D8" s="4">
        <f t="shared" si="0"/>
        <v>24040.060000000005</v>
      </c>
    </row>
    <row r="9" spans="1:4" x14ac:dyDescent="0.25">
      <c r="A9" s="3" t="s">
        <v>3</v>
      </c>
      <c r="B9" s="10">
        <v>1529.68</v>
      </c>
      <c r="C9" s="10">
        <f>VLOOKUP(A9, '[1]Pivot Q2'!$A$4:$B$69,2,FALSE)</f>
        <v>6110.62</v>
      </c>
      <c r="D9" s="4">
        <f t="shared" si="0"/>
        <v>7640.3</v>
      </c>
    </row>
    <row r="10" spans="1:4" x14ac:dyDescent="0.25">
      <c r="A10" s="3" t="s">
        <v>4</v>
      </c>
      <c r="B10" s="10">
        <v>58016.040000000015</v>
      </c>
      <c r="C10" s="10">
        <f>VLOOKUP(A10, '[1]Pivot Q2'!$A$4:$B$69,2,FALSE)</f>
        <v>48713.399999999994</v>
      </c>
      <c r="D10" s="4">
        <f t="shared" si="0"/>
        <v>106729.44</v>
      </c>
    </row>
    <row r="11" spans="1:4" x14ac:dyDescent="0.25">
      <c r="A11" s="3" t="s">
        <v>5</v>
      </c>
      <c r="B11" s="10">
        <v>12915</v>
      </c>
      <c r="C11" s="10">
        <f>VLOOKUP(A11, '[1]Pivot Q2'!$A$4:$B$69,2,FALSE)</f>
        <v>15104.79</v>
      </c>
      <c r="D11" s="4">
        <f t="shared" si="0"/>
        <v>28019.79</v>
      </c>
    </row>
    <row r="12" spans="1:4" x14ac:dyDescent="0.25">
      <c r="A12" s="3" t="s">
        <v>6</v>
      </c>
      <c r="B12" s="10">
        <v>2393.25</v>
      </c>
      <c r="C12" s="10">
        <f>VLOOKUP(A12, '[1]Pivot Q2'!$A$4:$B$69,2,FALSE)</f>
        <v>8027.0399999999981</v>
      </c>
      <c r="D12" s="4">
        <f t="shared" si="0"/>
        <v>10420.289999999997</v>
      </c>
    </row>
    <row r="13" spans="1:4" x14ac:dyDescent="0.25">
      <c r="A13" s="3" t="s">
        <v>7</v>
      </c>
      <c r="B13" s="10">
        <v>152915.26999999999</v>
      </c>
      <c r="C13" s="10">
        <f>VLOOKUP(A13, '[1]Pivot Q2'!$A$4:$B$69,2,FALSE)</f>
        <v>210569.07</v>
      </c>
      <c r="D13" s="4">
        <f t="shared" si="0"/>
        <v>363484.33999999997</v>
      </c>
    </row>
    <row r="14" spans="1:4" x14ac:dyDescent="0.25">
      <c r="A14" s="3" t="s">
        <v>8</v>
      </c>
      <c r="B14" s="10">
        <v>1270.9499999999998</v>
      </c>
      <c r="C14" s="10">
        <f>VLOOKUP(A14, '[1]Pivot Q2'!$A$4:$B$69,2,FALSE)</f>
        <v>1808.7</v>
      </c>
      <c r="D14" s="4">
        <f t="shared" si="0"/>
        <v>3079.6499999999996</v>
      </c>
    </row>
    <row r="15" spans="1:4" x14ac:dyDescent="0.25">
      <c r="A15" s="3" t="s">
        <v>9</v>
      </c>
      <c r="B15" s="10">
        <v>31358.140000000003</v>
      </c>
      <c r="C15" s="10">
        <f>VLOOKUP(A15, '[1]Pivot Q2'!$A$4:$B$69,2,FALSE)</f>
        <v>33168.939999999988</v>
      </c>
      <c r="D15" s="4">
        <f t="shared" si="0"/>
        <v>64527.079999999987</v>
      </c>
    </row>
    <row r="16" spans="1:4" x14ac:dyDescent="0.25">
      <c r="A16" s="3" t="s">
        <v>10</v>
      </c>
      <c r="B16" s="10">
        <v>21158.039999999997</v>
      </c>
      <c r="C16" s="10">
        <f>VLOOKUP(A16, '[1]Pivot Q2'!$A$4:$B$69,2,FALSE)</f>
        <v>27793.80999999999</v>
      </c>
      <c r="D16" s="4">
        <f t="shared" si="0"/>
        <v>48951.849999999991</v>
      </c>
    </row>
    <row r="17" spans="1:4" x14ac:dyDescent="0.25">
      <c r="A17" s="3" t="s">
        <v>11</v>
      </c>
      <c r="B17" s="10">
        <v>76275.839999999982</v>
      </c>
      <c r="C17" s="10">
        <f>VLOOKUP(A17, '[1]Pivot Q2'!$A$4:$B$69,2,FALSE)</f>
        <v>76991.039999999994</v>
      </c>
      <c r="D17" s="4">
        <f t="shared" si="0"/>
        <v>153266.87999999998</v>
      </c>
    </row>
    <row r="18" spans="1:4" x14ac:dyDescent="0.25">
      <c r="A18" s="3" t="s">
        <v>12</v>
      </c>
      <c r="B18" s="10">
        <v>4746.18</v>
      </c>
      <c r="C18" s="10">
        <f>VLOOKUP(A18, '[1]Pivot Q2'!$A$4:$B$69,2,FALSE)</f>
        <v>12234.710000000001</v>
      </c>
      <c r="D18" s="4">
        <f t="shared" si="0"/>
        <v>16980.89</v>
      </c>
    </row>
    <row r="19" spans="1:4" x14ac:dyDescent="0.25">
      <c r="A19" s="3" t="s">
        <v>13</v>
      </c>
      <c r="B19" s="10">
        <v>4489.9400000000005</v>
      </c>
      <c r="C19" s="12" t="s">
        <v>30</v>
      </c>
      <c r="D19" s="4">
        <f t="shared" si="0"/>
        <v>4489.9400000000005</v>
      </c>
    </row>
    <row r="20" spans="1:4" x14ac:dyDescent="0.25">
      <c r="A20" s="3" t="s">
        <v>31</v>
      </c>
      <c r="B20" s="12" t="s">
        <v>30</v>
      </c>
      <c r="C20" s="10">
        <f>VLOOKUP(A20, '[1]Pivot Q2'!$A$4:$B$69,2,FALSE)</f>
        <v>16279.53</v>
      </c>
      <c r="D20" s="4">
        <f t="shared" si="0"/>
        <v>16279.53</v>
      </c>
    </row>
    <row r="21" spans="1:4" x14ac:dyDescent="0.25">
      <c r="A21" s="3" t="s">
        <v>24</v>
      </c>
      <c r="B21" s="10">
        <v>6089.79</v>
      </c>
      <c r="C21" s="10">
        <f>VLOOKUP(A21, '[1]Pivot Q2'!$A$4:$B$69,2,FALSE)</f>
        <v>4240.3</v>
      </c>
      <c r="D21" s="4">
        <f t="shared" si="0"/>
        <v>10330.09</v>
      </c>
    </row>
    <row r="22" spans="1:4" x14ac:dyDescent="0.25">
      <c r="A22" s="3" t="s">
        <v>14</v>
      </c>
      <c r="B22" s="10">
        <v>17288.810000000005</v>
      </c>
      <c r="C22" s="10">
        <f>VLOOKUP(A22, '[1]Pivot Q2'!$A$4:$B$69,2,FALSE)</f>
        <v>11676.789999999997</v>
      </c>
      <c r="D22" s="4">
        <f t="shared" si="0"/>
        <v>28965.600000000002</v>
      </c>
    </row>
    <row r="23" spans="1:4" x14ac:dyDescent="0.25">
      <c r="A23" s="3" t="s">
        <v>20</v>
      </c>
      <c r="B23" s="10">
        <v>29475.410000000003</v>
      </c>
      <c r="C23" s="10">
        <f>VLOOKUP(A23, '[1]Pivot Q2'!$A$4:$B$69,2,FALSE)</f>
        <v>26563.75</v>
      </c>
      <c r="D23" s="4">
        <f t="shared" si="0"/>
        <v>56039.16</v>
      </c>
    </row>
    <row r="24" spans="1:4" x14ac:dyDescent="0.25">
      <c r="A24" s="3" t="s">
        <v>15</v>
      </c>
      <c r="B24" s="10">
        <v>11331.580000000002</v>
      </c>
      <c r="C24" s="10">
        <f>VLOOKUP(A24, '[1]Pivot Q2'!$A$4:$B$69,2,FALSE)</f>
        <v>19577.3</v>
      </c>
      <c r="D24" s="4">
        <f t="shared" si="0"/>
        <v>30908.880000000001</v>
      </c>
    </row>
    <row r="25" spans="1:4" x14ac:dyDescent="0.25">
      <c r="A25" s="3" t="s">
        <v>21</v>
      </c>
      <c r="B25" s="10">
        <v>50076.990000000013</v>
      </c>
      <c r="C25" s="10">
        <f>VLOOKUP(A25, '[1]Pivot Q2'!$A$4:$B$69,2,FALSE)</f>
        <v>42183.09</v>
      </c>
      <c r="D25" s="4">
        <f t="shared" si="0"/>
        <v>92260.080000000016</v>
      </c>
    </row>
    <row r="26" spans="1:4" x14ac:dyDescent="0.25">
      <c r="A26" s="3" t="s">
        <v>16</v>
      </c>
      <c r="B26" s="10">
        <v>14426.55</v>
      </c>
      <c r="C26" s="10">
        <f>VLOOKUP(A26, '[1]Pivot Q2'!$A$4:$B$69,2,FALSE)</f>
        <v>1370.75</v>
      </c>
      <c r="D26" s="4">
        <f t="shared" si="0"/>
        <v>15797.3</v>
      </c>
    </row>
    <row r="27" spans="1:4" x14ac:dyDescent="0.25">
      <c r="A27" s="3" t="s">
        <v>22</v>
      </c>
      <c r="B27" s="10">
        <v>60592.849999999991</v>
      </c>
      <c r="C27" s="12" t="s">
        <v>30</v>
      </c>
      <c r="D27" s="4">
        <f t="shared" si="0"/>
        <v>60592.849999999991</v>
      </c>
    </row>
    <row r="28" spans="1:4" x14ac:dyDescent="0.25">
      <c r="A28" s="3" t="s">
        <v>32</v>
      </c>
      <c r="B28" s="12" t="s">
        <v>30</v>
      </c>
      <c r="C28" s="10">
        <f>VLOOKUP(A28, '[1]Pivot Q2'!$A$4:$B$69,2,FALSE)</f>
        <v>89405.72</v>
      </c>
      <c r="D28" s="4">
        <f t="shared" si="0"/>
        <v>89405.72</v>
      </c>
    </row>
    <row r="29" spans="1:4" x14ac:dyDescent="0.25">
      <c r="A29" s="3" t="s">
        <v>25</v>
      </c>
      <c r="B29" s="10">
        <v>31855.1</v>
      </c>
      <c r="C29" s="10">
        <f>VLOOKUP(A29, '[1]Pivot Q2'!$A$4:$B$69,2,FALSE)</f>
        <v>24081.780000000002</v>
      </c>
      <c r="D29" s="4">
        <f t="shared" si="0"/>
        <v>55936.880000000005</v>
      </c>
    </row>
    <row r="30" spans="1:4" x14ac:dyDescent="0.25">
      <c r="A30" s="3" t="s">
        <v>17</v>
      </c>
      <c r="B30" s="10">
        <v>331564.25000000023</v>
      </c>
      <c r="C30" s="10">
        <f>GETPIVOTDATA("Balance",'[1]Pivot Q2'!A6)-SUM(C6:C29)</f>
        <v>430544.52999999991</v>
      </c>
      <c r="D30" s="4">
        <f t="shared" si="0"/>
        <v>762108.78000000014</v>
      </c>
    </row>
    <row r="31" spans="1:4" ht="15.75" thickBot="1" x14ac:dyDescent="0.3">
      <c r="A31" s="5" t="s">
        <v>18</v>
      </c>
      <c r="B31" s="11">
        <f>SUM(B6:B30)</f>
        <v>1013260.6500000001</v>
      </c>
      <c r="C31" s="11">
        <f>SUM(C6:C30)</f>
        <v>1230978.97</v>
      </c>
      <c r="D31" s="6">
        <f>SUM(D6:D30)</f>
        <v>2244239.62</v>
      </c>
    </row>
  </sheetData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</vt:lpstr>
    </vt:vector>
  </TitlesOfParts>
  <Company>An Garda Síochána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S3015863</dc:creator>
  <cp:lastModifiedBy>S3014298</cp:lastModifiedBy>
  <cp:lastPrinted>2025-02-25T16:34:55Z</cp:lastPrinted>
  <dcterms:created xsi:type="dcterms:W3CDTF">2024-04-09T14:23:20Z</dcterms:created>
  <dcterms:modified xsi:type="dcterms:W3CDTF">2025-07-21T09:33:00Z</dcterms:modified>
</cp:coreProperties>
</file>